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2"/>
  </bookViews>
  <sheets>
    <sheet name="2021 г." sheetId="4" r:id="rId1"/>
    <sheet name="2021-2022 г." sheetId="2" r:id="rId2"/>
    <sheet name="2022-2023" sheetId="5" r:id="rId3"/>
  </sheets>
  <calcPr calcId="152511"/>
</workbook>
</file>

<file path=xl/calcChain.xml><?xml version="1.0" encoding="utf-8"?>
<calcChain xmlns="http://schemas.openxmlformats.org/spreadsheetml/2006/main">
  <c r="J10" i="5" l="1"/>
  <c r="J4" i="5"/>
  <c r="G10" i="5"/>
  <c r="G4" i="5"/>
  <c r="F10" i="5"/>
  <c r="E10" i="5"/>
  <c r="E4" i="5"/>
  <c r="D10" i="5"/>
  <c r="C10" i="5"/>
  <c r="M10" i="5"/>
  <c r="L10" i="5"/>
  <c r="K10" i="5"/>
  <c r="I10" i="5"/>
  <c r="H10" i="5"/>
  <c r="E9" i="5"/>
  <c r="G9" i="5" s="1"/>
  <c r="J9" i="5" s="1"/>
  <c r="E8" i="5"/>
  <c r="G8" i="5" s="1"/>
  <c r="J8" i="5" s="1"/>
  <c r="E7" i="5"/>
  <c r="G7" i="5" s="1"/>
  <c r="J7" i="5" s="1"/>
  <c r="E6" i="5"/>
  <c r="G6" i="5" s="1"/>
  <c r="J6" i="5" s="1"/>
  <c r="E5" i="5"/>
  <c r="G5" i="5" l="1"/>
  <c r="E5" i="2"/>
  <c r="G5" i="2" s="1"/>
  <c r="J5" i="2" s="1"/>
  <c r="N5" i="2" s="1"/>
  <c r="E4" i="2"/>
  <c r="G4" i="2" s="1"/>
  <c r="J4" i="2" s="1"/>
  <c r="N4" i="2" s="1"/>
  <c r="M10" i="4"/>
  <c r="L10" i="4"/>
  <c r="K10" i="4"/>
  <c r="I10" i="4"/>
  <c r="H10" i="4"/>
  <c r="F10" i="4"/>
  <c r="D10" i="4"/>
  <c r="C10" i="4"/>
  <c r="E9" i="4"/>
  <c r="G9" i="4" s="1"/>
  <c r="J9" i="4" s="1"/>
  <c r="N9" i="4" s="1"/>
  <c r="G8" i="4"/>
  <c r="J8" i="4" s="1"/>
  <c r="N8" i="4" s="1"/>
  <c r="E8" i="4"/>
  <c r="E7" i="4"/>
  <c r="G7" i="4" s="1"/>
  <c r="J7" i="4" s="1"/>
  <c r="N7" i="4" s="1"/>
  <c r="G6" i="4"/>
  <c r="J6" i="4" s="1"/>
  <c r="N6" i="4" s="1"/>
  <c r="E6" i="4"/>
  <c r="E5" i="4"/>
  <c r="E10" i="4" s="1"/>
  <c r="G4" i="4"/>
  <c r="J4" i="4" s="1"/>
  <c r="E4" i="4"/>
  <c r="J5" i="5" l="1"/>
  <c r="N4" i="4"/>
  <c r="N10" i="4" s="1"/>
  <c r="J10" i="4"/>
  <c r="G10" i="4"/>
  <c r="G5" i="4"/>
  <c r="J5" i="4" s="1"/>
  <c r="N5" i="4" s="1"/>
  <c r="N10" i="5" l="1"/>
  <c r="M10" i="2"/>
  <c r="L10" i="2"/>
  <c r="K10" i="2"/>
  <c r="I10" i="2" l="1"/>
  <c r="H10" i="2"/>
  <c r="F10" i="2"/>
  <c r="D10" i="2"/>
  <c r="C10" i="2"/>
  <c r="E9" i="2"/>
  <c r="G9" i="2" s="1"/>
  <c r="J9" i="2" s="1"/>
  <c r="N9" i="2" s="1"/>
  <c r="E8" i="2"/>
  <c r="G8" i="2" s="1"/>
  <c r="J8" i="2" s="1"/>
  <c r="N8" i="2" s="1"/>
  <c r="E7" i="2"/>
  <c r="G7" i="2" s="1"/>
  <c r="J7" i="2" s="1"/>
  <c r="N7" i="2" s="1"/>
  <c r="E6" i="2"/>
  <c r="G6" i="2" s="1"/>
  <c r="J6" i="2" s="1"/>
  <c r="N6" i="2" s="1"/>
  <c r="N10" i="2" l="1"/>
  <c r="J10" i="2"/>
  <c r="E10" i="2"/>
  <c r="G10" i="2"/>
</calcChain>
</file>

<file path=xl/sharedStrings.xml><?xml version="1.0" encoding="utf-8"?>
<sst xmlns="http://schemas.openxmlformats.org/spreadsheetml/2006/main" count="59" uniqueCount="20">
  <si>
    <t>година</t>
  </si>
  <si>
    <t>месец</t>
  </si>
  <si>
    <t>нето</t>
  </si>
  <si>
    <t>продажба на потребители</t>
  </si>
  <si>
    <t>електроенергия (Мвтч)</t>
  </si>
  <si>
    <t>пери</t>
  </si>
  <si>
    <t>оди</t>
  </si>
  <si>
    <t>изнесена ел.енергия</t>
  </si>
  <si>
    <t>продажба на НЕК</t>
  </si>
  <si>
    <t>продадена на баланс.група (излишък)</t>
  </si>
  <si>
    <t>купена от баланс.група (недостиг)</t>
  </si>
  <si>
    <t>бруто произведена</t>
  </si>
  <si>
    <t>собствени нужди (Есн)</t>
  </si>
  <si>
    <r>
      <t xml:space="preserve">резултат  </t>
    </r>
    <r>
      <rPr>
        <sz val="9"/>
        <color theme="1"/>
        <rFont val="Calibri"/>
        <family val="2"/>
        <charset val="204"/>
        <scheme val="minor"/>
      </rPr>
      <t>(10-11-12+13)</t>
    </r>
  </si>
  <si>
    <t>общо</t>
  </si>
  <si>
    <t>собствено потребление извън централата</t>
  </si>
  <si>
    <t xml:space="preserve">за продажба </t>
  </si>
  <si>
    <t>продадена по търг. график</t>
  </si>
  <si>
    <t>Забележки:</t>
  </si>
  <si>
    <t>1. Данните за м.03 и 04 са прогнозни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</si>
</sst>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2" fontId="0" fillId="0" borderId="1" xfId="0" applyNumberFormat="1" applyBorder="1"/>
    <xf numFmtId="2" fontId="0" fillId="0" borderId="0" xfId="0" applyNumberFormat="1"/>
    <xf numFmtId="0" fontId="0" fillId="0" borderId="6" xfId="0" applyFill="1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0" fillId="0" borderId="5" xfId="0" applyBorder="1"/>
    <xf numFmtId="0" fontId="1" fillId="0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6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2" fontId="0" fillId="0" borderId="7" xfId="0" applyNumberFormat="1" applyFont="1" applyBorder="1" applyAlignment="1">
      <alignment horizontal="right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zoomScaleNormal="100" workbookViewId="0">
      <selection activeCell="F21" sqref="F21"/>
    </sheetView>
  </sheetViews>
  <sheetFormatPr defaultRowHeight="14.4" x14ac:dyDescent="0.3"/>
  <cols>
    <col min="1" max="1" width="7.6640625" customWidth="1"/>
    <col min="3" max="3" width="12.5546875" customWidth="1"/>
    <col min="4" max="4" width="11.21875" customWidth="1"/>
    <col min="5" max="5" width="10.21875" customWidth="1"/>
    <col min="6" max="6" width="12" customWidth="1"/>
    <col min="7" max="7" width="11.33203125" customWidth="1"/>
    <col min="8" max="8" width="12.21875" customWidth="1"/>
    <col min="9" max="9" width="10.44140625" bestFit="1" customWidth="1"/>
    <col min="10" max="10" width="10.6640625" customWidth="1"/>
    <col min="11" max="11" width="10.77734375" customWidth="1"/>
    <col min="12" max="12" width="13.6640625" customWidth="1"/>
    <col min="13" max="13" width="12.77734375" customWidth="1"/>
    <col min="14" max="14" width="10.44140625" customWidth="1"/>
  </cols>
  <sheetData>
    <row r="1" spans="1:14" x14ac:dyDescent="0.3">
      <c r="A1" s="1" t="s">
        <v>5</v>
      </c>
      <c r="B1" s="12" t="s">
        <v>6</v>
      </c>
      <c r="C1" s="2"/>
      <c r="D1" s="3"/>
      <c r="E1" s="3" t="s">
        <v>4</v>
      </c>
      <c r="F1" s="3"/>
      <c r="G1" s="3"/>
      <c r="H1" s="3"/>
      <c r="I1" s="3"/>
      <c r="J1" s="4"/>
      <c r="K1" s="2"/>
      <c r="L1" s="15" t="s">
        <v>4</v>
      </c>
      <c r="M1" s="4"/>
      <c r="N1" s="19"/>
    </row>
    <row r="2" spans="1:14" ht="56.4" customHeight="1" x14ac:dyDescent="0.3">
      <c r="A2" s="5" t="s">
        <v>0</v>
      </c>
      <c r="B2" s="5" t="s">
        <v>1</v>
      </c>
      <c r="C2" s="14" t="s">
        <v>11</v>
      </c>
      <c r="D2" s="14" t="s">
        <v>12</v>
      </c>
      <c r="E2" s="13" t="s">
        <v>2</v>
      </c>
      <c r="F2" s="14" t="s">
        <v>15</v>
      </c>
      <c r="G2" s="14" t="s">
        <v>7</v>
      </c>
      <c r="H2" s="11" t="s">
        <v>3</v>
      </c>
      <c r="I2" s="11" t="s">
        <v>8</v>
      </c>
      <c r="J2" s="11" t="s">
        <v>16</v>
      </c>
      <c r="K2" s="11" t="s">
        <v>17</v>
      </c>
      <c r="L2" s="11" t="s">
        <v>9</v>
      </c>
      <c r="M2" s="11" t="s">
        <v>10</v>
      </c>
      <c r="N2" s="11" t="s">
        <v>13</v>
      </c>
    </row>
    <row r="3" spans="1:14" ht="13.2" customHeight="1" x14ac:dyDescent="0.3">
      <c r="A3" s="16">
        <v>1</v>
      </c>
      <c r="B3" s="16">
        <v>2</v>
      </c>
      <c r="C3" s="17">
        <v>3</v>
      </c>
      <c r="D3" s="17">
        <v>4</v>
      </c>
      <c r="E3" s="18">
        <v>5</v>
      </c>
      <c r="F3" s="17">
        <v>6</v>
      </c>
      <c r="G3" s="17">
        <v>7</v>
      </c>
      <c r="H3" s="20">
        <v>8</v>
      </c>
      <c r="I3" s="20">
        <v>9</v>
      </c>
      <c r="J3" s="20">
        <v>10</v>
      </c>
      <c r="K3" s="20">
        <v>11</v>
      </c>
      <c r="L3" s="20">
        <v>12</v>
      </c>
      <c r="M3" s="20">
        <v>13</v>
      </c>
      <c r="N3" s="20">
        <v>14</v>
      </c>
    </row>
    <row r="4" spans="1:14" x14ac:dyDescent="0.3">
      <c r="A4" s="22">
        <v>2021</v>
      </c>
      <c r="B4" s="5">
        <v>1</v>
      </c>
      <c r="C4" s="9">
        <v>1354.4</v>
      </c>
      <c r="D4" s="9">
        <v>67.94</v>
      </c>
      <c r="E4" s="9">
        <f t="shared" ref="E4:E9" si="0">C4-D4</f>
        <v>1286.46</v>
      </c>
      <c r="F4" s="9">
        <v>26.736000000000001</v>
      </c>
      <c r="G4" s="9">
        <f t="shared" ref="G4:G9" si="1">E4-F4</f>
        <v>1259.7239999999999</v>
      </c>
      <c r="H4" s="21"/>
      <c r="I4" s="9"/>
      <c r="J4" s="9">
        <f t="shared" ref="J4:J9" si="2">G4</f>
        <v>1259.7239999999999</v>
      </c>
      <c r="K4" s="21">
        <v>1260.98</v>
      </c>
      <c r="L4" s="21">
        <v>8.7797499999999999</v>
      </c>
      <c r="M4" s="21">
        <v>10.03575</v>
      </c>
      <c r="N4" s="9">
        <f t="shared" ref="N4:N9" si="3">J4-K4-L4+M4</f>
        <v>-8.5265128291212022E-14</v>
      </c>
    </row>
    <row r="5" spans="1:14" x14ac:dyDescent="0.3">
      <c r="A5" s="7"/>
      <c r="B5" s="5">
        <v>2</v>
      </c>
      <c r="C5" s="9">
        <v>1117.3</v>
      </c>
      <c r="D5" s="9">
        <v>62.78</v>
      </c>
      <c r="E5" s="9">
        <f t="shared" si="0"/>
        <v>1054.52</v>
      </c>
      <c r="F5" s="9">
        <v>21.216999999999999</v>
      </c>
      <c r="G5" s="9">
        <f t="shared" si="1"/>
        <v>1033.3029999999999</v>
      </c>
      <c r="H5" s="21"/>
      <c r="I5" s="9"/>
      <c r="J5" s="9">
        <f t="shared" si="2"/>
        <v>1033.3029999999999</v>
      </c>
      <c r="K5" s="21">
        <v>1097.95</v>
      </c>
      <c r="L5" s="21">
        <v>9.1232500000000005</v>
      </c>
      <c r="M5" s="21">
        <v>73.770499999999998</v>
      </c>
      <c r="N5" s="9">
        <f t="shared" si="3"/>
        <v>2.4999999983776888E-4</v>
      </c>
    </row>
    <row r="6" spans="1:14" x14ac:dyDescent="0.3">
      <c r="A6" s="7"/>
      <c r="B6" s="5">
        <v>3</v>
      </c>
      <c r="C6" s="9">
        <v>1354.3</v>
      </c>
      <c r="D6" s="9">
        <v>67.819999999999993</v>
      </c>
      <c r="E6" s="9">
        <f t="shared" si="0"/>
        <v>1286.48</v>
      </c>
      <c r="F6" s="9">
        <v>29.97</v>
      </c>
      <c r="G6" s="9">
        <f t="shared" si="1"/>
        <v>1256.51</v>
      </c>
      <c r="H6" s="21"/>
      <c r="I6" s="9"/>
      <c r="J6" s="9">
        <f t="shared" si="2"/>
        <v>1256.51</v>
      </c>
      <c r="K6" s="21">
        <v>1255.1400000000001</v>
      </c>
      <c r="L6" s="21">
        <v>8.2539999999999996</v>
      </c>
      <c r="M6" s="21">
        <v>6.8819999999999997</v>
      </c>
      <c r="N6" s="9">
        <f t="shared" si="3"/>
        <v>-2.0000000001090257E-3</v>
      </c>
    </row>
    <row r="7" spans="1:14" x14ac:dyDescent="0.3">
      <c r="A7" s="7"/>
      <c r="B7" s="5">
        <v>4</v>
      </c>
      <c r="C7" s="9">
        <v>1306.5</v>
      </c>
      <c r="D7" s="9">
        <v>67.819999999999993</v>
      </c>
      <c r="E7" s="9">
        <f t="shared" si="0"/>
        <v>1238.68</v>
      </c>
      <c r="F7" s="9">
        <v>13.536</v>
      </c>
      <c r="G7" s="9">
        <f t="shared" si="1"/>
        <v>1225.144</v>
      </c>
      <c r="H7" s="21"/>
      <c r="I7" s="9"/>
      <c r="J7" s="9">
        <f t="shared" si="2"/>
        <v>1225.144</v>
      </c>
      <c r="K7" s="21">
        <v>1235.79</v>
      </c>
      <c r="L7" s="21">
        <v>8.4049999999999994</v>
      </c>
      <c r="M7" s="21">
        <v>19.050750000000001</v>
      </c>
      <c r="N7" s="9">
        <f t="shared" si="3"/>
        <v>-2.4999999995856115E-4</v>
      </c>
    </row>
    <row r="8" spans="1:14" x14ac:dyDescent="0.3">
      <c r="A8" s="7"/>
      <c r="B8" s="5">
        <v>11</v>
      </c>
      <c r="C8" s="9">
        <v>1302.078</v>
      </c>
      <c r="D8" s="9">
        <v>9.8000000000000007</v>
      </c>
      <c r="E8" s="9">
        <f t="shared" si="0"/>
        <v>1292.278</v>
      </c>
      <c r="F8" s="9">
        <v>0.92800000000000005</v>
      </c>
      <c r="G8" s="9">
        <f t="shared" si="1"/>
        <v>1291.3499999999999</v>
      </c>
      <c r="H8" s="21"/>
      <c r="I8" s="9"/>
      <c r="J8" s="9">
        <f t="shared" si="2"/>
        <v>1291.3499999999999</v>
      </c>
      <c r="K8" s="9">
        <v>1342.95</v>
      </c>
      <c r="L8" s="21">
        <v>4.8159999999999998</v>
      </c>
      <c r="M8" s="21">
        <v>56.415999999999997</v>
      </c>
      <c r="N8" s="9">
        <f t="shared" si="3"/>
        <v>-1.4210854715202004E-13</v>
      </c>
    </row>
    <row r="9" spans="1:14" x14ac:dyDescent="0.3">
      <c r="A9" s="8"/>
      <c r="B9" s="5">
        <v>12</v>
      </c>
      <c r="C9" s="9">
        <v>1398.1</v>
      </c>
      <c r="D9" s="9">
        <v>9.1129999999999995</v>
      </c>
      <c r="E9" s="9">
        <f t="shared" si="0"/>
        <v>1388.9869999999999</v>
      </c>
      <c r="F9" s="9">
        <v>1.514</v>
      </c>
      <c r="G9" s="9">
        <f t="shared" si="1"/>
        <v>1387.473</v>
      </c>
      <c r="H9" s="21"/>
      <c r="I9" s="9"/>
      <c r="J9" s="9">
        <f t="shared" si="2"/>
        <v>1387.473</v>
      </c>
      <c r="K9" s="9">
        <v>1395.1949999999999</v>
      </c>
      <c r="L9" s="21">
        <v>6.3579999999999997</v>
      </c>
      <c r="M9" s="21">
        <v>14.080500000000001</v>
      </c>
      <c r="N9" s="9">
        <f t="shared" si="3"/>
        <v>5.0000000002015099E-4</v>
      </c>
    </row>
    <row r="10" spans="1:14" x14ac:dyDescent="0.3">
      <c r="A10" t="s">
        <v>14</v>
      </c>
      <c r="C10" s="10">
        <f t="shared" ref="C10:N10" si="4">SUM(C4:C9)</f>
        <v>7832.6779999999999</v>
      </c>
      <c r="D10" s="10">
        <f t="shared" si="4"/>
        <v>285.27300000000002</v>
      </c>
      <c r="E10" s="10">
        <f t="shared" si="4"/>
        <v>7547.4050000000007</v>
      </c>
      <c r="F10" s="10">
        <f t="shared" si="4"/>
        <v>93.900999999999996</v>
      </c>
      <c r="G10" s="10">
        <f t="shared" si="4"/>
        <v>7453.5040000000008</v>
      </c>
      <c r="H10" s="10">
        <f t="shared" si="4"/>
        <v>0</v>
      </c>
      <c r="I10" s="10">
        <f t="shared" si="4"/>
        <v>0</v>
      </c>
      <c r="J10" s="10">
        <f t="shared" si="4"/>
        <v>7453.5040000000008</v>
      </c>
      <c r="K10" s="10">
        <f t="shared" si="4"/>
        <v>7588.0050000000001</v>
      </c>
      <c r="L10" s="10">
        <f t="shared" si="4"/>
        <v>45.735999999999997</v>
      </c>
      <c r="M10" s="10">
        <f t="shared" si="4"/>
        <v>180.2355</v>
      </c>
      <c r="N10" s="10">
        <f t="shared" si="4"/>
        <v>-1.5000000004370406E-3</v>
      </c>
    </row>
  </sheetData>
  <pageMargins left="0.31496062992125984" right="0.31496062992125984" top="1.1417322834645669" bottom="0.74803149606299213" header="0.31496062992125984" footer="0.31496062992125984"/>
  <pageSetup paperSize="9" scale="91" fitToHeight="0" orientation="landscape" horizontalDpi="4294967293" verticalDpi="0" r:id="rId1"/>
  <headerFooter>
    <oddHeader xml:space="preserve">&amp;CС П Р А В К А
за електрическата енергия 2021 г.
 &amp;R
&amp;"-,Получер"Алт Ко ООД&amp;"-,Обикновен"
</oddHeader>
    <oddFooter xml:space="preserve">&amp;RУправител...................................
(Ивайло Пешев)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zoomScaleNormal="100" workbookViewId="0">
      <selection sqref="A1:XFD1048576"/>
    </sheetView>
  </sheetViews>
  <sheetFormatPr defaultRowHeight="14.4" x14ac:dyDescent="0.3"/>
  <cols>
    <col min="1" max="1" width="7.6640625" customWidth="1"/>
    <col min="3" max="3" width="12.5546875" customWidth="1"/>
    <col min="4" max="4" width="11.21875" customWidth="1"/>
    <col min="5" max="5" width="10.21875" customWidth="1"/>
    <col min="6" max="6" width="12" customWidth="1"/>
    <col min="7" max="7" width="11.33203125" customWidth="1"/>
    <col min="8" max="8" width="12.21875" customWidth="1"/>
    <col min="9" max="9" width="10.44140625" bestFit="1" customWidth="1"/>
    <col min="10" max="10" width="10.6640625" customWidth="1"/>
    <col min="11" max="11" width="10.77734375" customWidth="1"/>
    <col min="12" max="12" width="13.6640625" customWidth="1"/>
    <col min="13" max="13" width="12.77734375" customWidth="1"/>
    <col min="14" max="14" width="10.44140625" customWidth="1"/>
  </cols>
  <sheetData>
    <row r="1" spans="1:14" x14ac:dyDescent="0.3">
      <c r="A1" s="1" t="s">
        <v>5</v>
      </c>
      <c r="B1" s="12" t="s">
        <v>6</v>
      </c>
      <c r="C1" s="2"/>
      <c r="D1" s="3"/>
      <c r="E1" s="3" t="s">
        <v>4</v>
      </c>
      <c r="F1" s="3"/>
      <c r="G1" s="3"/>
      <c r="H1" s="3"/>
      <c r="I1" s="3"/>
      <c r="J1" s="4"/>
      <c r="K1" s="2"/>
      <c r="L1" s="15" t="s">
        <v>4</v>
      </c>
      <c r="M1" s="4"/>
      <c r="N1" s="19"/>
    </row>
    <row r="2" spans="1:14" ht="56.4" customHeight="1" x14ac:dyDescent="0.3">
      <c r="A2" s="5" t="s">
        <v>0</v>
      </c>
      <c r="B2" s="5" t="s">
        <v>1</v>
      </c>
      <c r="C2" s="14" t="s">
        <v>11</v>
      </c>
      <c r="D2" s="14" t="s">
        <v>12</v>
      </c>
      <c r="E2" s="13" t="s">
        <v>2</v>
      </c>
      <c r="F2" s="14" t="s">
        <v>15</v>
      </c>
      <c r="G2" s="14" t="s">
        <v>7</v>
      </c>
      <c r="H2" s="11" t="s">
        <v>3</v>
      </c>
      <c r="I2" s="11" t="s">
        <v>8</v>
      </c>
      <c r="J2" s="11" t="s">
        <v>16</v>
      </c>
      <c r="K2" s="11" t="s">
        <v>17</v>
      </c>
      <c r="L2" s="11" t="s">
        <v>9</v>
      </c>
      <c r="M2" s="11" t="s">
        <v>10</v>
      </c>
      <c r="N2" s="11" t="s">
        <v>13</v>
      </c>
    </row>
    <row r="3" spans="1:14" ht="13.2" customHeight="1" x14ac:dyDescent="0.3">
      <c r="A3" s="16">
        <v>1</v>
      </c>
      <c r="B3" s="16">
        <v>2</v>
      </c>
      <c r="C3" s="17">
        <v>3</v>
      </c>
      <c r="D3" s="17">
        <v>4</v>
      </c>
      <c r="E3" s="18">
        <v>5</v>
      </c>
      <c r="F3" s="17">
        <v>6</v>
      </c>
      <c r="G3" s="17">
        <v>7</v>
      </c>
      <c r="H3" s="20">
        <v>8</v>
      </c>
      <c r="I3" s="20">
        <v>9</v>
      </c>
      <c r="J3" s="20">
        <v>10</v>
      </c>
      <c r="K3" s="20">
        <v>11</v>
      </c>
      <c r="L3" s="20">
        <v>12</v>
      </c>
      <c r="M3" s="20">
        <v>13</v>
      </c>
      <c r="N3" s="20">
        <v>14</v>
      </c>
    </row>
    <row r="4" spans="1:14" x14ac:dyDescent="0.3">
      <c r="A4" s="6">
        <v>2021</v>
      </c>
      <c r="B4" s="5">
        <v>11</v>
      </c>
      <c r="C4" s="9">
        <v>1302.078</v>
      </c>
      <c r="D4" s="9">
        <v>9.8000000000000007</v>
      </c>
      <c r="E4" s="9">
        <f t="shared" ref="E4:E5" si="0">C4-D4</f>
        <v>1292.278</v>
      </c>
      <c r="F4" s="9">
        <v>0.92800000000000005</v>
      </c>
      <c r="G4" s="9">
        <f t="shared" ref="G4:G5" si="1">E4-F4</f>
        <v>1291.3499999999999</v>
      </c>
      <c r="H4" s="21"/>
      <c r="I4" s="9"/>
      <c r="J4" s="9">
        <f t="shared" ref="J4:J5" si="2">G4</f>
        <v>1291.3499999999999</v>
      </c>
      <c r="K4" s="9">
        <v>1342.95</v>
      </c>
      <c r="L4" s="21">
        <v>4.8159999999999998</v>
      </c>
      <c r="M4" s="21">
        <v>56.415999999999997</v>
      </c>
      <c r="N4" s="9">
        <f t="shared" ref="N4:N5" si="3">J4-K4-L4+M4</f>
        <v>-1.4210854715202004E-13</v>
      </c>
    </row>
    <row r="5" spans="1:14" x14ac:dyDescent="0.3">
      <c r="A5" s="8"/>
      <c r="B5" s="5">
        <v>12</v>
      </c>
      <c r="C5" s="9">
        <v>1398.1</v>
      </c>
      <c r="D5" s="9">
        <v>9.1129999999999995</v>
      </c>
      <c r="E5" s="9">
        <f t="shared" si="0"/>
        <v>1388.9869999999999</v>
      </c>
      <c r="F5" s="9">
        <v>1.514</v>
      </c>
      <c r="G5" s="9">
        <f t="shared" si="1"/>
        <v>1387.473</v>
      </c>
      <c r="H5" s="21"/>
      <c r="I5" s="9"/>
      <c r="J5" s="9">
        <f t="shared" si="2"/>
        <v>1387.473</v>
      </c>
      <c r="K5" s="9">
        <v>1395.1949999999999</v>
      </c>
      <c r="L5" s="21">
        <v>6.3579999999999997</v>
      </c>
      <c r="M5" s="21">
        <v>14.080500000000001</v>
      </c>
      <c r="N5" s="9">
        <f t="shared" si="3"/>
        <v>5.0000000002015099E-4</v>
      </c>
    </row>
    <row r="6" spans="1:14" x14ac:dyDescent="0.3">
      <c r="A6" s="6">
        <v>2022</v>
      </c>
      <c r="B6" s="5">
        <v>1</v>
      </c>
      <c r="C6" s="9">
        <v>1396.0050000000001</v>
      </c>
      <c r="D6" s="9">
        <v>9.1199999999999992</v>
      </c>
      <c r="E6" s="9">
        <f t="shared" ref="E6:E9" si="4">C6-D6</f>
        <v>1386.8850000000002</v>
      </c>
      <c r="F6" s="9">
        <v>1.5029999999999999</v>
      </c>
      <c r="G6" s="9">
        <f t="shared" ref="G6:G9" si="5">E6-F6</f>
        <v>1385.3820000000003</v>
      </c>
      <c r="H6" s="21"/>
      <c r="I6" s="9"/>
      <c r="J6" s="9">
        <f t="shared" ref="J6:J9" si="6">G6</f>
        <v>1385.3820000000003</v>
      </c>
      <c r="K6" s="21">
        <v>1380.2550000000001</v>
      </c>
      <c r="L6" s="21">
        <v>8.7780000000000005</v>
      </c>
      <c r="M6" s="21">
        <v>3.6515</v>
      </c>
      <c r="N6" s="9">
        <f t="shared" ref="N6:N9" si="7">J6-K6-L6+M6</f>
        <v>5.0000000017957902E-4</v>
      </c>
    </row>
    <row r="7" spans="1:14" x14ac:dyDescent="0.3">
      <c r="A7" s="7"/>
      <c r="B7" s="5">
        <v>2</v>
      </c>
      <c r="C7" s="9">
        <v>1260.0999999999999</v>
      </c>
      <c r="D7" s="9">
        <v>16.2</v>
      </c>
      <c r="E7" s="9">
        <f t="shared" si="4"/>
        <v>1243.8999999999999</v>
      </c>
      <c r="F7" s="9">
        <v>1.401</v>
      </c>
      <c r="G7" s="9">
        <f t="shared" si="5"/>
        <v>1242.4989999999998</v>
      </c>
      <c r="H7" s="21"/>
      <c r="I7" s="9"/>
      <c r="J7" s="9">
        <f t="shared" si="6"/>
        <v>1242.4989999999998</v>
      </c>
      <c r="K7" s="21">
        <v>1245.01</v>
      </c>
      <c r="L7" s="21">
        <v>11.526999999999999</v>
      </c>
      <c r="M7" s="21">
        <v>14.03875</v>
      </c>
      <c r="N7" s="9">
        <f t="shared" si="7"/>
        <v>7.4999999980640553E-4</v>
      </c>
    </row>
    <row r="8" spans="1:14" x14ac:dyDescent="0.3">
      <c r="A8" s="7"/>
      <c r="B8" s="5">
        <v>3</v>
      </c>
      <c r="C8" s="9">
        <v>1350</v>
      </c>
      <c r="D8" s="9">
        <v>17</v>
      </c>
      <c r="E8" s="9">
        <f t="shared" si="4"/>
        <v>1333</v>
      </c>
      <c r="F8" s="9">
        <v>3</v>
      </c>
      <c r="G8" s="9">
        <f t="shared" si="5"/>
        <v>1330</v>
      </c>
      <c r="H8" s="21"/>
      <c r="I8" s="9"/>
      <c r="J8" s="9">
        <f t="shared" si="6"/>
        <v>1330</v>
      </c>
      <c r="K8" s="9">
        <v>1330</v>
      </c>
      <c r="L8" s="21">
        <v>0</v>
      </c>
      <c r="M8" s="21">
        <v>0</v>
      </c>
      <c r="N8" s="9">
        <f t="shared" si="7"/>
        <v>0</v>
      </c>
    </row>
    <row r="9" spans="1:14" x14ac:dyDescent="0.3">
      <c r="A9" s="8"/>
      <c r="B9" s="5">
        <v>4</v>
      </c>
      <c r="C9" s="9">
        <v>560</v>
      </c>
      <c r="D9" s="9">
        <v>8</v>
      </c>
      <c r="E9" s="9">
        <f t="shared" si="4"/>
        <v>552</v>
      </c>
      <c r="F9" s="9">
        <v>2</v>
      </c>
      <c r="G9" s="9">
        <f t="shared" si="5"/>
        <v>550</v>
      </c>
      <c r="H9" s="21"/>
      <c r="I9" s="9"/>
      <c r="J9" s="9">
        <f t="shared" si="6"/>
        <v>550</v>
      </c>
      <c r="K9" s="9">
        <v>550</v>
      </c>
      <c r="L9" s="21">
        <v>0</v>
      </c>
      <c r="M9" s="21">
        <v>0</v>
      </c>
      <c r="N9" s="9">
        <f t="shared" si="7"/>
        <v>0</v>
      </c>
    </row>
    <row r="10" spans="1:14" x14ac:dyDescent="0.3">
      <c r="A10" t="s">
        <v>14</v>
      </c>
      <c r="C10" s="10">
        <f t="shared" ref="C10:N10" si="8">SUM(C4:C9)</f>
        <v>7266.2829999999994</v>
      </c>
      <c r="D10" s="10">
        <f t="shared" si="8"/>
        <v>69.233000000000004</v>
      </c>
      <c r="E10" s="10">
        <f t="shared" si="8"/>
        <v>7197.05</v>
      </c>
      <c r="F10" s="10">
        <f t="shared" si="8"/>
        <v>10.346</v>
      </c>
      <c r="G10" s="10">
        <f t="shared" si="8"/>
        <v>7186.7039999999997</v>
      </c>
      <c r="H10" s="10">
        <f t="shared" si="8"/>
        <v>0</v>
      </c>
      <c r="I10" s="10">
        <f t="shared" si="8"/>
        <v>0</v>
      </c>
      <c r="J10" s="10">
        <f t="shared" si="8"/>
        <v>7186.7039999999997</v>
      </c>
      <c r="K10" s="10">
        <f t="shared" si="8"/>
        <v>7243.41</v>
      </c>
      <c r="L10" s="10">
        <f t="shared" si="8"/>
        <v>31.478999999999999</v>
      </c>
      <c r="M10" s="10">
        <f t="shared" si="8"/>
        <v>88.186749999999989</v>
      </c>
      <c r="N10" s="10">
        <f t="shared" si="8"/>
        <v>1.749999999864027E-3</v>
      </c>
    </row>
    <row r="12" spans="1:14" x14ac:dyDescent="0.3">
      <c r="F12" t="s">
        <v>18</v>
      </c>
      <c r="G12" t="s">
        <v>19</v>
      </c>
    </row>
  </sheetData>
  <pageMargins left="0.70866141732283472" right="0.70866141732283472" top="1.1417322834645669" bottom="0.74803149606299213" header="0.31496062992125984" footer="0.31496062992125984"/>
  <pageSetup paperSize="9" scale="84" orientation="landscape" horizontalDpi="4294967293" verticalDpi="0" r:id="rId1"/>
  <headerFooter>
    <oddHeader>&amp;CС П Р А В К А
за електрическата енергия 2021-2022 г.&amp;R
&amp;"-,Получер"Алт Ко ООД</oddHeader>
    <oddFooter xml:space="preserve">&amp;RУправител...................................
(Ивайло Пешев)
  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tabSelected="1" workbookViewId="0">
      <selection activeCell="M18" sqref="M18"/>
    </sheetView>
  </sheetViews>
  <sheetFormatPr defaultRowHeight="14.4" x14ac:dyDescent="0.3"/>
  <cols>
    <col min="1" max="1" width="7.6640625" customWidth="1"/>
    <col min="3" max="3" width="12.5546875" customWidth="1"/>
    <col min="4" max="4" width="11.21875" customWidth="1"/>
    <col min="5" max="5" width="10.21875" customWidth="1"/>
    <col min="6" max="6" width="12" customWidth="1"/>
    <col min="7" max="7" width="11.33203125" customWidth="1"/>
    <col min="8" max="8" width="12.21875" customWidth="1"/>
    <col min="9" max="9" width="10.44140625" bestFit="1" customWidth="1"/>
    <col min="10" max="10" width="10.6640625" customWidth="1"/>
    <col min="11" max="11" width="10.77734375" customWidth="1"/>
    <col min="12" max="12" width="13.6640625" customWidth="1"/>
    <col min="13" max="13" width="12.77734375" customWidth="1"/>
    <col min="14" max="14" width="10.44140625" customWidth="1"/>
  </cols>
  <sheetData>
    <row r="1" spans="1:14" x14ac:dyDescent="0.3">
      <c r="A1" s="1" t="s">
        <v>5</v>
      </c>
      <c r="B1" s="12" t="s">
        <v>6</v>
      </c>
      <c r="C1" s="2"/>
      <c r="D1" s="3"/>
      <c r="E1" s="3" t="s">
        <v>4</v>
      </c>
      <c r="F1" s="3"/>
      <c r="G1" s="3"/>
      <c r="H1" s="3"/>
      <c r="I1" s="3"/>
      <c r="J1" s="4"/>
      <c r="K1" s="2"/>
      <c r="L1" s="15" t="s">
        <v>4</v>
      </c>
      <c r="M1" s="4"/>
      <c r="N1" s="19"/>
    </row>
    <row r="2" spans="1:14" ht="56.4" customHeight="1" x14ac:dyDescent="0.3">
      <c r="A2" s="5" t="s">
        <v>0</v>
      </c>
      <c r="B2" s="5" t="s">
        <v>1</v>
      </c>
      <c r="C2" s="14" t="s">
        <v>11</v>
      </c>
      <c r="D2" s="14" t="s">
        <v>12</v>
      </c>
      <c r="E2" s="13" t="s">
        <v>2</v>
      </c>
      <c r="F2" s="14" t="s">
        <v>15</v>
      </c>
      <c r="G2" s="14" t="s">
        <v>7</v>
      </c>
      <c r="H2" s="11" t="s">
        <v>3</v>
      </c>
      <c r="I2" s="11" t="s">
        <v>8</v>
      </c>
      <c r="J2" s="11" t="s">
        <v>16</v>
      </c>
      <c r="K2" s="11" t="s">
        <v>17</v>
      </c>
      <c r="L2" s="11" t="s">
        <v>9</v>
      </c>
      <c r="M2" s="11" t="s">
        <v>10</v>
      </c>
      <c r="N2" s="11" t="s">
        <v>13</v>
      </c>
    </row>
    <row r="3" spans="1:14" ht="13.2" customHeight="1" x14ac:dyDescent="0.3">
      <c r="A3" s="16">
        <v>1</v>
      </c>
      <c r="B3" s="16">
        <v>2</v>
      </c>
      <c r="C3" s="17">
        <v>3</v>
      </c>
      <c r="D3" s="17">
        <v>4</v>
      </c>
      <c r="E3" s="18">
        <v>5</v>
      </c>
      <c r="F3" s="17">
        <v>6</v>
      </c>
      <c r="G3" s="17">
        <v>7</v>
      </c>
      <c r="H3" s="20">
        <v>8</v>
      </c>
      <c r="I3" s="20">
        <v>9</v>
      </c>
      <c r="J3" s="20">
        <v>10</v>
      </c>
      <c r="K3" s="20">
        <v>11</v>
      </c>
      <c r="L3" s="20">
        <v>12</v>
      </c>
      <c r="M3" s="20">
        <v>13</v>
      </c>
      <c r="N3" s="20">
        <v>14</v>
      </c>
    </row>
    <row r="4" spans="1:14" ht="13.2" customHeight="1" x14ac:dyDescent="0.3">
      <c r="A4" s="24">
        <v>2022</v>
      </c>
      <c r="B4" s="23">
        <v>10</v>
      </c>
      <c r="C4" s="25">
        <v>1360</v>
      </c>
      <c r="D4" s="25">
        <v>28</v>
      </c>
      <c r="E4" s="9">
        <f t="shared" ref="E4:E9" si="0">C4-D4</f>
        <v>1332</v>
      </c>
      <c r="F4" s="25">
        <v>80</v>
      </c>
      <c r="G4" s="9">
        <f t="shared" ref="G4:G9" si="1">E4-F4</f>
        <v>1252</v>
      </c>
      <c r="H4" s="20"/>
      <c r="I4" s="20"/>
      <c r="J4" s="9">
        <f t="shared" ref="J4:J9" si="2">G4</f>
        <v>1252</v>
      </c>
      <c r="K4" s="20"/>
      <c r="L4" s="20"/>
      <c r="M4" s="20"/>
      <c r="N4" s="9"/>
    </row>
    <row r="5" spans="1:14" x14ac:dyDescent="0.3">
      <c r="A5" s="6"/>
      <c r="B5" s="5">
        <v>11</v>
      </c>
      <c r="C5" s="9">
        <v>1330</v>
      </c>
      <c r="D5" s="9">
        <v>27</v>
      </c>
      <c r="E5" s="9">
        <f t="shared" si="0"/>
        <v>1303</v>
      </c>
      <c r="F5" s="9">
        <v>77</v>
      </c>
      <c r="G5" s="9">
        <f t="shared" si="1"/>
        <v>1226</v>
      </c>
      <c r="H5" s="21"/>
      <c r="I5" s="9"/>
      <c r="J5" s="9">
        <f t="shared" si="2"/>
        <v>1226</v>
      </c>
      <c r="K5" s="9"/>
      <c r="L5" s="21"/>
      <c r="M5" s="21"/>
      <c r="N5" s="9"/>
    </row>
    <row r="6" spans="1:14" x14ac:dyDescent="0.3">
      <c r="A6" s="8"/>
      <c r="B6" s="5">
        <v>12</v>
      </c>
      <c r="C6" s="9">
        <v>1360</v>
      </c>
      <c r="D6" s="9">
        <v>28</v>
      </c>
      <c r="E6" s="9">
        <f t="shared" si="0"/>
        <v>1332</v>
      </c>
      <c r="F6" s="9">
        <v>80</v>
      </c>
      <c r="G6" s="9">
        <f t="shared" si="1"/>
        <v>1252</v>
      </c>
      <c r="H6" s="21"/>
      <c r="I6" s="9"/>
      <c r="J6" s="9">
        <f t="shared" si="2"/>
        <v>1252</v>
      </c>
      <c r="K6" s="9"/>
      <c r="L6" s="21"/>
      <c r="M6" s="21"/>
      <c r="N6" s="9"/>
    </row>
    <row r="7" spans="1:14" x14ac:dyDescent="0.3">
      <c r="A7" s="6">
        <v>2023</v>
      </c>
      <c r="B7" s="5">
        <v>1</v>
      </c>
      <c r="C7" s="9">
        <v>1360</v>
      </c>
      <c r="D7" s="9">
        <v>28</v>
      </c>
      <c r="E7" s="9">
        <f t="shared" si="0"/>
        <v>1332</v>
      </c>
      <c r="F7" s="9">
        <v>80</v>
      </c>
      <c r="G7" s="9">
        <f t="shared" si="1"/>
        <v>1252</v>
      </c>
      <c r="H7" s="21"/>
      <c r="I7" s="9"/>
      <c r="J7" s="9">
        <f t="shared" si="2"/>
        <v>1252</v>
      </c>
      <c r="K7" s="21"/>
      <c r="L7" s="21"/>
      <c r="M7" s="21"/>
      <c r="N7" s="9"/>
    </row>
    <row r="8" spans="1:14" x14ac:dyDescent="0.3">
      <c r="A8" s="7"/>
      <c r="B8" s="5">
        <v>2</v>
      </c>
      <c r="C8" s="9">
        <v>1230</v>
      </c>
      <c r="D8" s="9">
        <v>25</v>
      </c>
      <c r="E8" s="9">
        <f t="shared" si="0"/>
        <v>1205</v>
      </c>
      <c r="F8" s="9">
        <v>75</v>
      </c>
      <c r="G8" s="9">
        <f t="shared" si="1"/>
        <v>1130</v>
      </c>
      <c r="H8" s="21"/>
      <c r="I8" s="9"/>
      <c r="J8" s="9">
        <f t="shared" si="2"/>
        <v>1130</v>
      </c>
      <c r="K8" s="21"/>
      <c r="L8" s="21"/>
      <c r="M8" s="21"/>
      <c r="N8" s="9"/>
    </row>
    <row r="9" spans="1:14" x14ac:dyDescent="0.3">
      <c r="A9" s="7"/>
      <c r="B9" s="5">
        <v>3</v>
      </c>
      <c r="C9" s="9">
        <v>1360</v>
      </c>
      <c r="D9" s="9">
        <v>28</v>
      </c>
      <c r="E9" s="9">
        <f t="shared" si="0"/>
        <v>1332</v>
      </c>
      <c r="F9" s="9">
        <v>80</v>
      </c>
      <c r="G9" s="9">
        <f t="shared" si="1"/>
        <v>1252</v>
      </c>
      <c r="H9" s="21"/>
      <c r="I9" s="9"/>
      <c r="J9" s="9">
        <f t="shared" si="2"/>
        <v>1252</v>
      </c>
      <c r="K9" s="9"/>
      <c r="L9" s="21"/>
      <c r="M9" s="21"/>
      <c r="N9" s="9"/>
    </row>
    <row r="10" spans="1:14" x14ac:dyDescent="0.3">
      <c r="A10" t="s">
        <v>14</v>
      </c>
      <c r="C10" s="10">
        <f>SUM(C4:C9)</f>
        <v>8000</v>
      </c>
      <c r="D10" s="10">
        <f>SUM(D4:D9)</f>
        <v>164</v>
      </c>
      <c r="E10" s="10">
        <f>SUM(E4:E9)</f>
        <v>7836</v>
      </c>
      <c r="F10" s="10">
        <f>SUM(F4:F9)</f>
        <v>472</v>
      </c>
      <c r="G10" s="10">
        <f>SUM(G4:G9)</f>
        <v>7364</v>
      </c>
      <c r="H10" s="10">
        <f>SUM(H5:H9)</f>
        <v>0</v>
      </c>
      <c r="I10" s="10">
        <f>SUM(I5:I9)</f>
        <v>0</v>
      </c>
      <c r="J10" s="10">
        <f>SUM(J4:J9)</f>
        <v>7364</v>
      </c>
      <c r="K10" s="10">
        <f>SUM(K5:K9)</f>
        <v>0</v>
      </c>
      <c r="L10" s="10">
        <f>SUM(L5:L9)</f>
        <v>0</v>
      </c>
      <c r="M10" s="10">
        <f>SUM(M5:M9)</f>
        <v>0</v>
      </c>
      <c r="N10" s="10">
        <f>SUM(N5:N9)</f>
        <v>0</v>
      </c>
    </row>
    <row r="13" spans="1:14" x14ac:dyDescent="0.3">
      <c r="F13" s="10"/>
    </row>
  </sheetData>
  <pageMargins left="0.47244094488188981" right="0.35433070866141736" top="1.31" bottom="0.74803149606299213" header="0.51181102362204722" footer="0.31496062992125984"/>
  <pageSetup scale="83" fitToHeight="0" orientation="landscape" horizontalDpi="0" verticalDpi="0" r:id="rId1"/>
  <headerFooter>
    <oddHeader>&amp;CС П Р А В К А
за електрическата енергия 2022-2023 г.&amp;R
&amp;"-,Получер"Алт Ко ООД</oddHeader>
    <oddFooter xml:space="preserve">&amp;RУправител...................................
(Ивайло Пешев)
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2021 г.</vt:lpstr>
      <vt:lpstr>2021-2022 г.</vt:lpstr>
      <vt:lpstr>2022-2023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2022-04-01T13:11:17Z</dcterms:modified>
</cp:coreProperties>
</file>